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521" windowWidth="12120" windowHeight="8835" activeTab="0"/>
  </bookViews>
  <sheets>
    <sheet name="2014 INSURED AMOUNT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generali pilipinas</author>
  </authors>
  <commentList>
    <comment ref="B28" authorId="0">
      <text>
        <r>
          <rPr>
            <b/>
            <sz val="8"/>
            <rFont val="Tahoma"/>
            <family val="2"/>
          </rPr>
          <t>Enter No. of Seats: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<sst xmlns="http://schemas.openxmlformats.org/spreadsheetml/2006/main" count="104" uniqueCount="78">
  <si>
    <t>MAKE &amp; TYPE</t>
  </si>
  <si>
    <t>MODEL</t>
  </si>
  <si>
    <t>COLOR</t>
  </si>
  <si>
    <t>PLATE NO.</t>
  </si>
  <si>
    <t>SUM INSURED</t>
  </si>
  <si>
    <t>DEDUCTIBLE</t>
  </si>
  <si>
    <t>COVERAGE</t>
  </si>
  <si>
    <t>Property Damage</t>
  </si>
  <si>
    <t>TOTAL</t>
  </si>
  <si>
    <t>D. STAMPS</t>
  </si>
  <si>
    <t>EVAT</t>
  </si>
  <si>
    <t>LGT</t>
  </si>
  <si>
    <t xml:space="preserve"> </t>
  </si>
  <si>
    <t xml:space="preserve">NAME OF INSURED                                       </t>
  </si>
  <si>
    <t xml:space="preserve">ADDRESS                                                      </t>
  </si>
  <si>
    <t>APPA - seating capacity:</t>
  </si>
  <si>
    <t>Acts Of God</t>
  </si>
  <si>
    <t xml:space="preserve">CTPL </t>
  </si>
  <si>
    <t>FLT Prime Insurance Corporation</t>
  </si>
  <si>
    <t>50,000.00/seat</t>
  </si>
  <si>
    <t>Free</t>
  </si>
  <si>
    <t>PERIOD OF INSURANCE</t>
  </si>
  <si>
    <t>VEHICLE DETAILS</t>
  </si>
  <si>
    <t>-nil-</t>
  </si>
  <si>
    <t>WITH</t>
  </si>
  <si>
    <t>Loss/Damage</t>
  </si>
  <si>
    <t>Excess Bodily Injury</t>
  </si>
  <si>
    <t>Sum Insured</t>
  </si>
  <si>
    <t>PREMIUM DUE</t>
  </si>
  <si>
    <t>EXTENSIONS</t>
  </si>
  <si>
    <r>
      <t xml:space="preserve">* FREE </t>
    </r>
    <r>
      <rPr>
        <i/>
        <sz val="10"/>
        <rFont val="Arial"/>
        <family val="2"/>
      </rPr>
      <t>Auto Personal Accident - Unnamed Passengers Including  Driver @ Php 50,000.00 per seat</t>
    </r>
  </si>
  <si>
    <r>
      <t xml:space="preserve">* FREE </t>
    </r>
    <r>
      <rPr>
        <i/>
        <sz val="10"/>
        <rFont val="Arial"/>
        <family val="2"/>
      </rPr>
      <t>24 Hour Road Side Assistance</t>
    </r>
  </si>
  <si>
    <r>
      <t xml:space="preserve">* FREE </t>
    </r>
    <r>
      <rPr>
        <i/>
        <sz val="10"/>
        <rFont val="Arial"/>
        <family val="2"/>
      </rPr>
      <t>Personal Accident to Individual Registered Owner - Php 100,000.00</t>
    </r>
  </si>
  <si>
    <r>
      <t xml:space="preserve">* CASA </t>
    </r>
    <r>
      <rPr>
        <i/>
        <sz val="10"/>
        <rFont val="Arial"/>
        <family val="2"/>
      </rPr>
      <t>Repair upto</t>
    </r>
    <r>
      <rPr>
        <b/>
        <i/>
        <sz val="10"/>
        <rFont val="Arial"/>
        <family val="2"/>
      </rPr>
      <t xml:space="preserve"> 10 years</t>
    </r>
  </si>
  <si>
    <t>MEMORANDUM</t>
  </si>
  <si>
    <t>This quotation is valid for thirty (30) days from date of this quotation</t>
  </si>
  <si>
    <t>Should you be amenable with our quotation please affix your signature and submit necessary information for the issuance of the policy</t>
  </si>
  <si>
    <t xml:space="preserve">                     Name</t>
  </si>
  <si>
    <t xml:space="preserve">                         Signature</t>
  </si>
  <si>
    <t xml:space="preserve">" Upon the issuance of the policy, it is understood that no payment for Documentary Stamp Tax will be refunded as a result of the cancellation or </t>
  </si>
  <si>
    <t>endorsement of the policy or a reduction in the premium due for whatever reason.</t>
  </si>
  <si>
    <t>"If a cancellation or endorsement occurs prior to the settlement of the amount due under the policy, the Client guarantees the payment of the corresponding</t>
  </si>
  <si>
    <t>Documentary Stamp Tax due, which amount may be legally enforced against and collected from the Client.</t>
  </si>
  <si>
    <t xml:space="preserve">                                                     Date</t>
  </si>
  <si>
    <t>WITHOUT</t>
  </si>
  <si>
    <t>MORTGAGEE</t>
  </si>
  <si>
    <t xml:space="preserve">POLICY NO.  </t>
  </si>
  <si>
    <t>Private Vehicle Quotation</t>
  </si>
  <si>
    <t xml:space="preserve"> 1st check  payable                &gt;&gt;&gt; Megalinc Business Consultancy</t>
  </si>
  <si>
    <t>Checks payable to:</t>
  </si>
  <si>
    <t>Amount</t>
  </si>
  <si>
    <t xml:space="preserve"> 2nd check  payable                &gt;&gt;&gt; FLT Prime Insurance Corp.</t>
  </si>
  <si>
    <t xml:space="preserve"> 3rd check  payable                &gt;&gt;&gt; FLT Prime Insurance Corp.</t>
  </si>
  <si>
    <t>Date</t>
  </si>
  <si>
    <t>March 18, 2013</t>
  </si>
  <si>
    <t>April 30, 2013</t>
  </si>
  <si>
    <t>May 30, 2013</t>
  </si>
  <si>
    <t xml:space="preserve">BLK 10 LOT 29 HONGKONG VILLAGE BANAYBANAY, CABUYAO LAGUNA </t>
  </si>
  <si>
    <t>JANUARY  2014 to JANUARY   2015</t>
  </si>
  <si>
    <t>DBC5324</t>
  </si>
  <si>
    <t>MOTOR NO. / ENGINE #</t>
  </si>
  <si>
    <t>SERIAL NO. / CHASSIS#</t>
  </si>
  <si>
    <t>.</t>
  </si>
  <si>
    <t>YEARLY INSURABLE AMOUNT</t>
  </si>
  <si>
    <t>DARK GRAY</t>
  </si>
  <si>
    <t>LAST YEAR INSURABLE AMOUNT</t>
  </si>
  <si>
    <t>MHFM1CF3F8K002143</t>
  </si>
  <si>
    <t>NEW BUSINESS</t>
  </si>
  <si>
    <t>DEPRECIATION AMT</t>
  </si>
  <si>
    <t>AVANZA 1.5G M/T (BODY TYPE - WAGON)</t>
  </si>
  <si>
    <t>ZTE522</t>
  </si>
  <si>
    <t>PER COMMONWEALTH INSURANCE FILE</t>
  </si>
  <si>
    <t>(ORIG. PRICE Php803,000.00)</t>
  </si>
  <si>
    <t>JUAN DELA CRUZ</t>
  </si>
  <si>
    <t>BDO</t>
  </si>
  <si>
    <r>
      <t>Unit 2204A 22</t>
    </r>
    <r>
      <rPr>
        <vertAlign val="superscript"/>
        <sz val="11"/>
        <rFont val="Calibri"/>
        <family val="2"/>
      </rPr>
      <t>nd</t>
    </r>
    <r>
      <rPr>
        <sz val="11"/>
        <rFont val="Calibri"/>
        <family val="2"/>
      </rPr>
      <t xml:space="preserve"> Floor, PSE East Tower Ortigas Ctr.,  Pasig City Tel.No. 02-5075115</t>
    </r>
  </si>
  <si>
    <t xml:space="preserve">     PLS. REPLACE THE INFO TYPED IN RED</t>
  </si>
  <si>
    <t>&lt;&lt;&lt;replace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</si>
</sst>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* #,##0.000_);_(* \(#,##0.000\);_(* &quot;-&quot;???_);_(@_)"/>
    <numFmt numFmtId="166" formatCode="_(* #,##0.0000_);_(* \(#,##0.0000\);_(* &quot;-&quot;?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0.000%"/>
    <numFmt numFmtId="172" formatCode="0_);[Red]\(0\)"/>
    <numFmt numFmtId="173" formatCode="#,##0.000_);\(#,##0.000\)"/>
    <numFmt numFmtId="174" formatCode="#,##0.0000_);\(#,##0.0000\)"/>
    <numFmt numFmtId="175" formatCode="_(* #,##0.000_);_(* \(#,##0.000\);_(* &quot;-&quot;??_);_(@_)"/>
    <numFmt numFmtId="176" formatCode="_(* #,##0.0000_);_(* \(#,##0.0000\);_(* &quot;-&quot;??_);_(@_)"/>
    <numFmt numFmtId="177" formatCode="0.00_);\(0.00\)"/>
    <numFmt numFmtId="178" formatCode="[$-409]dddd\,\ mmmm\ dd\,\ yyyy"/>
    <numFmt numFmtId="179" formatCode="[$-F800]dddd\,\ mmmm\ dd\,\ yyyy"/>
  </numFmts>
  <fonts count="88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Bodoni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6"/>
      <name val="Bell MT"/>
      <family val="1"/>
    </font>
    <font>
      <i/>
      <sz val="8"/>
      <name val="Arial"/>
      <family val="2"/>
    </font>
    <font>
      <sz val="11"/>
      <name val="Candara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High Tower Text"/>
      <family val="1"/>
    </font>
    <font>
      <u val="single"/>
      <sz val="11"/>
      <name val="High Tower Text"/>
      <family val="1"/>
    </font>
    <font>
      <i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2"/>
      <name val="Candara"/>
      <family val="2"/>
    </font>
    <font>
      <b/>
      <sz val="12"/>
      <name val="Candara"/>
      <family val="2"/>
    </font>
    <font>
      <b/>
      <u val="single"/>
      <sz val="12"/>
      <name val="High Tower Text"/>
      <family val="1"/>
    </font>
    <font>
      <sz val="9"/>
      <name val="Arial"/>
      <family val="2"/>
    </font>
    <font>
      <b/>
      <sz val="10"/>
      <color indexed="56"/>
      <name val="Arial Unicode MS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56"/>
      <name val="Times New Roman"/>
      <family val="1"/>
    </font>
    <font>
      <b/>
      <u val="single"/>
      <sz val="10"/>
      <color indexed="56"/>
      <name val="Arial"/>
      <family val="2"/>
    </font>
    <font>
      <u val="single"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 Unicode MS"/>
      <family val="2"/>
    </font>
    <font>
      <b/>
      <sz val="9"/>
      <color indexed="60"/>
      <name val="Arial Unicode MS"/>
      <family val="2"/>
    </font>
    <font>
      <sz val="10"/>
      <color indexed="60"/>
      <name val="Arial"/>
      <family val="2"/>
    </font>
    <font>
      <b/>
      <sz val="11"/>
      <color indexed="60"/>
      <name val="Arial"/>
      <family val="2"/>
    </font>
    <font>
      <b/>
      <sz val="16"/>
      <color indexed="60"/>
      <name val="Bell MT"/>
      <family val="1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rgb="FF002060"/>
      <name val="Times New Roman"/>
      <family val="1"/>
    </font>
    <font>
      <b/>
      <u val="single"/>
      <sz val="10"/>
      <color rgb="FF002060"/>
      <name val="Arial"/>
      <family val="2"/>
    </font>
    <font>
      <u val="single"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 Unicode MS"/>
      <family val="2"/>
    </font>
    <font>
      <b/>
      <sz val="9"/>
      <color rgb="FFC00000"/>
      <name val="Arial Unicode MS"/>
      <family val="2"/>
    </font>
    <font>
      <sz val="10"/>
      <color rgb="FFC00000"/>
      <name val="Arial"/>
      <family val="2"/>
    </font>
    <font>
      <b/>
      <sz val="11"/>
      <color rgb="FFC00000"/>
      <name val="Arial"/>
      <family val="2"/>
    </font>
    <font>
      <b/>
      <sz val="16"/>
      <color rgb="FFC00000"/>
      <name val="Bell MT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9" fontId="0" fillId="0" borderId="0" xfId="42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43" fontId="10" fillId="0" borderId="0" xfId="42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177" fontId="19" fillId="0" borderId="0" xfId="0" applyNumberFormat="1" applyFont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43" fontId="0" fillId="0" borderId="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179" fontId="7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5" fillId="0" borderId="0" xfId="0" applyFont="1" applyBorder="1" applyAlignment="1" applyProtection="1">
      <alignment horizontal="left" vertical="top"/>
      <protection locked="0"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Alignment="1">
      <alignment horizontal="left"/>
    </xf>
    <xf numFmtId="0" fontId="25" fillId="0" borderId="0" xfId="0" applyFont="1" applyAlignment="1" applyProtection="1">
      <alignment horizontal="left" vertical="top"/>
      <protection locked="0"/>
    </xf>
    <xf numFmtId="172" fontId="19" fillId="0" borderId="0" xfId="42" applyNumberFormat="1" applyFont="1" applyAlignment="1" applyProtection="1">
      <alignment horizontal="center"/>
      <protection locked="0"/>
    </xf>
    <xf numFmtId="171" fontId="19" fillId="0" borderId="0" xfId="57" applyNumberFormat="1" applyFont="1" applyAlignment="1" applyProtection="1">
      <alignment/>
      <protection locked="0"/>
    </xf>
    <xf numFmtId="38" fontId="19" fillId="0" borderId="0" xfId="42" applyNumberFormat="1" applyFont="1" applyAlignment="1" applyProtection="1">
      <alignment horizontal="center"/>
      <protection locked="0"/>
    </xf>
    <xf numFmtId="10" fontId="19" fillId="0" borderId="0" xfId="42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Continuous"/>
      <protection/>
    </xf>
    <xf numFmtId="0" fontId="27" fillId="0" borderId="0" xfId="0" applyFont="1" applyBorder="1" applyAlignment="1" applyProtection="1">
      <alignment horizontal="centerContinuous"/>
      <protection/>
    </xf>
    <xf numFmtId="15" fontId="0" fillId="0" borderId="0" xfId="0" applyNumberFormat="1" applyFont="1" applyAlignment="1" applyProtection="1" quotePrefix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0" fillId="0" borderId="13" xfId="0" applyNumberFormat="1" applyBorder="1" applyAlignment="1" applyProtection="1">
      <alignment horizontal="center"/>
      <protection/>
    </xf>
    <xf numFmtId="0" fontId="76" fillId="0" borderId="0" xfId="0" applyFont="1" applyAlignment="1" applyProtection="1">
      <alignment/>
      <protection/>
    </xf>
    <xf numFmtId="10" fontId="76" fillId="0" borderId="0" xfId="0" applyNumberFormat="1" applyFont="1" applyAlignment="1" applyProtection="1">
      <alignment/>
      <protection/>
    </xf>
    <xf numFmtId="10" fontId="76" fillId="0" borderId="0" xfId="0" applyNumberFormat="1" applyFont="1" applyAlignment="1" applyProtection="1" quotePrefix="1">
      <alignment horizontal="center"/>
      <protection/>
    </xf>
    <xf numFmtId="0" fontId="77" fillId="0" borderId="14" xfId="0" applyFont="1" applyBorder="1" applyAlignment="1" applyProtection="1">
      <alignment/>
      <protection/>
    </xf>
    <xf numFmtId="0" fontId="77" fillId="0" borderId="15" xfId="0" applyFont="1" applyBorder="1" applyAlignment="1" applyProtection="1">
      <alignment/>
      <protection/>
    </xf>
    <xf numFmtId="0" fontId="77" fillId="0" borderId="16" xfId="0" applyFont="1" applyBorder="1" applyAlignment="1" applyProtection="1">
      <alignment/>
      <protection/>
    </xf>
    <xf numFmtId="0" fontId="77" fillId="0" borderId="17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77" fillId="0" borderId="11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77" fillId="0" borderId="10" xfId="0" applyFont="1" applyBorder="1" applyAlignment="1" applyProtection="1">
      <alignment/>
      <protection/>
    </xf>
    <xf numFmtId="0" fontId="77" fillId="0" borderId="18" xfId="0" applyFont="1" applyBorder="1" applyAlignment="1" applyProtection="1">
      <alignment/>
      <protection/>
    </xf>
    <xf numFmtId="0" fontId="77" fillId="0" borderId="19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76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76" fillId="0" borderId="11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0" fontId="76" fillId="0" borderId="11" xfId="0" applyNumberFormat="1" applyFont="1" applyBorder="1" applyAlignment="1" applyProtection="1">
      <alignment/>
      <protection/>
    </xf>
    <xf numFmtId="10" fontId="76" fillId="0" borderId="19" xfId="0" applyNumberFormat="1" applyFont="1" applyBorder="1" applyAlignment="1" applyProtection="1">
      <alignment/>
      <protection/>
    </xf>
    <xf numFmtId="0" fontId="81" fillId="0" borderId="14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16" fontId="82" fillId="0" borderId="0" xfId="0" applyNumberFormat="1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0" fontId="82" fillId="0" borderId="0" xfId="0" applyFont="1" applyAlignment="1" applyProtection="1">
      <alignment horizontal="left"/>
      <protection/>
    </xf>
    <xf numFmtId="0" fontId="84" fillId="7" borderId="18" xfId="0" applyFont="1" applyFill="1" applyBorder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43" fontId="85" fillId="0" borderId="0" xfId="42" applyFont="1" applyAlignment="1" applyProtection="1">
      <alignment/>
      <protection locked="0"/>
    </xf>
    <xf numFmtId="0" fontId="28" fillId="0" borderId="0" xfId="0" applyFont="1" applyAlignment="1">
      <alignment vertical="center"/>
    </xf>
    <xf numFmtId="0" fontId="86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 horizontal="center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center"/>
      <protection locked="0"/>
    </xf>
    <xf numFmtId="0" fontId="22" fillId="0" borderId="19" xfId="0" applyFont="1" applyFill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4" fontId="0" fillId="0" borderId="15" xfId="42" applyNumberFormat="1" applyFont="1" applyBorder="1" applyAlignment="1" applyProtection="1">
      <alignment horizontal="right"/>
      <protection locked="0"/>
    </xf>
    <xf numFmtId="4" fontId="0" fillId="0" borderId="23" xfId="42" applyNumberFormat="1" applyFont="1" applyBorder="1" applyAlignment="1" applyProtection="1">
      <alignment horizontal="right"/>
      <protection locked="0"/>
    </xf>
    <xf numFmtId="39" fontId="0" fillId="0" borderId="16" xfId="42" applyNumberFormat="1" applyFont="1" applyFill="1" applyBorder="1" applyAlignment="1" applyProtection="1">
      <alignment horizontal="right"/>
      <protection locked="0"/>
    </xf>
    <xf numFmtId="0" fontId="21" fillId="0" borderId="17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" fontId="0" fillId="0" borderId="0" xfId="42" applyNumberFormat="1" applyFont="1" applyBorder="1" applyAlignment="1" applyProtection="1">
      <alignment vertical="center"/>
      <protection locked="0"/>
    </xf>
    <xf numFmtId="4" fontId="0" fillId="0" borderId="25" xfId="42" applyNumberFormat="1" applyFont="1" applyBorder="1" applyAlignment="1" applyProtection="1">
      <alignment vertical="center"/>
      <protection locked="0"/>
    </xf>
    <xf numFmtId="4" fontId="0" fillId="0" borderId="11" xfId="42" applyNumberFormat="1" applyFont="1" applyFill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4" fontId="0" fillId="0" borderId="0" xfId="42" applyNumberFormat="1" applyFont="1" applyBorder="1" applyAlignment="1" applyProtection="1">
      <alignment/>
      <protection locked="0"/>
    </xf>
    <xf numFmtId="43" fontId="0" fillId="0" borderId="25" xfId="42" applyFont="1" applyBorder="1" applyAlignment="1" applyProtection="1">
      <alignment horizontal="right"/>
      <protection locked="0"/>
    </xf>
    <xf numFmtId="43" fontId="0" fillId="0" borderId="11" xfId="42" applyFont="1" applyFill="1" applyBorder="1" applyAlignment="1" applyProtection="1">
      <alignment horizontal="right"/>
      <protection locked="0"/>
    </xf>
    <xf numFmtId="4" fontId="0" fillId="0" borderId="0" xfId="42" applyNumberFormat="1" applyFont="1" applyBorder="1" applyAlignment="1" applyProtection="1">
      <alignment horizontal="right"/>
      <protection locked="0"/>
    </xf>
    <xf numFmtId="4" fontId="20" fillId="0" borderId="25" xfId="42" applyNumberFormat="1" applyFont="1" applyBorder="1" applyAlignment="1" applyProtection="1">
      <alignment horizontal="center"/>
      <protection locked="0"/>
    </xf>
    <xf numFmtId="39" fontId="20" fillId="0" borderId="11" xfId="42" applyNumberFormat="1" applyFont="1" applyFill="1" applyBorder="1" applyAlignment="1" applyProtection="1">
      <alignment horizontal="center"/>
      <protection locked="0"/>
    </xf>
    <xf numFmtId="4" fontId="0" fillId="0" borderId="25" xfId="42" applyNumberFormat="1" applyFont="1" applyBorder="1" applyAlignment="1" applyProtection="1">
      <alignment horizontal="right"/>
      <protection locked="0"/>
    </xf>
    <xf numFmtId="39" fontId="0" fillId="0" borderId="11" xfId="42" applyNumberFormat="1" applyFont="1" applyFill="1" applyBorder="1" applyAlignment="1" applyProtection="1" quotePrefix="1">
      <alignment horizontal="right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4" fontId="0" fillId="0" borderId="11" xfId="42" applyNumberFormat="1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25" xfId="42" applyNumberFormat="1" applyFont="1" applyBorder="1" applyAlignment="1" applyProtection="1">
      <alignment/>
      <protection locked="0"/>
    </xf>
    <xf numFmtId="4" fontId="0" fillId="0" borderId="11" xfId="42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4" fontId="2" fillId="0" borderId="26" xfId="42" applyNumberFormat="1" applyFont="1" applyBorder="1" applyAlignment="1" applyProtection="1">
      <alignment/>
      <protection locked="0"/>
    </xf>
    <xf numFmtId="4" fontId="2" fillId="0" borderId="22" xfId="42" applyNumberFormat="1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0" fillId="0" borderId="0" xfId="0" applyFont="1" applyAlignment="1" applyProtection="1" quotePrefix="1">
      <alignment/>
      <protection locked="0"/>
    </xf>
    <xf numFmtId="0" fontId="1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28575</xdr:rowOff>
    </xdr:from>
    <xdr:to>
      <xdr:col>4</xdr:col>
      <xdr:colOff>1543050</xdr:colOff>
      <xdr:row>52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648825"/>
          <a:ext cx="70008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Check One                          W/O AOG                                                         WITH AOG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With AOG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WithOUT AOG</a:t>
          </a:r>
        </a:p>
      </xdr:txBody>
    </xdr:sp>
    <xdr:clientData/>
  </xdr:twoCellAnchor>
  <xdr:twoCellAnchor>
    <xdr:from>
      <xdr:col>0</xdr:col>
      <xdr:colOff>1771650</xdr:colOff>
      <xdr:row>51</xdr:row>
      <xdr:rowOff>95250</xdr:rowOff>
    </xdr:from>
    <xdr:to>
      <xdr:col>1</xdr:col>
      <xdr:colOff>0</xdr:colOff>
      <xdr:row>52</xdr:row>
      <xdr:rowOff>104775</xdr:rowOff>
    </xdr:to>
    <xdr:sp>
      <xdr:nvSpPr>
        <xdr:cNvPr id="2" name="Rectangle 85"/>
        <xdr:cNvSpPr>
          <a:spLocks/>
        </xdr:cNvSpPr>
      </xdr:nvSpPr>
      <xdr:spPr>
        <a:xfrm>
          <a:off x="1771650" y="9715500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51</xdr:row>
      <xdr:rowOff>66675</xdr:rowOff>
    </xdr:from>
    <xdr:to>
      <xdr:col>2</xdr:col>
      <xdr:colOff>1733550</xdr:colOff>
      <xdr:row>52</xdr:row>
      <xdr:rowOff>76200</xdr:rowOff>
    </xdr:to>
    <xdr:sp>
      <xdr:nvSpPr>
        <xdr:cNvPr id="3" name="Rectangle 86"/>
        <xdr:cNvSpPr>
          <a:spLocks/>
        </xdr:cNvSpPr>
      </xdr:nvSpPr>
      <xdr:spPr>
        <a:xfrm>
          <a:off x="3695700" y="9686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xxx</a:t>
          </a:r>
        </a:p>
      </xdr:txBody>
    </xdr:sp>
    <xdr:clientData/>
  </xdr:twoCellAnchor>
  <xdr:twoCellAnchor>
    <xdr:from>
      <xdr:col>0</xdr:col>
      <xdr:colOff>9525</xdr:colOff>
      <xdr:row>55</xdr:row>
      <xdr:rowOff>0</xdr:rowOff>
    </xdr:from>
    <xdr:to>
      <xdr:col>0</xdr:col>
      <xdr:colOff>2066925</xdr:colOff>
      <xdr:row>55</xdr:row>
      <xdr:rowOff>0</xdr:rowOff>
    </xdr:to>
    <xdr:sp>
      <xdr:nvSpPr>
        <xdr:cNvPr id="4" name="Straight Connector 88"/>
        <xdr:cNvSpPr>
          <a:spLocks/>
        </xdr:cNvSpPr>
      </xdr:nvSpPr>
      <xdr:spPr>
        <a:xfrm>
          <a:off x="9525" y="10267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55</xdr:row>
      <xdr:rowOff>0</xdr:rowOff>
    </xdr:from>
    <xdr:to>
      <xdr:col>3</xdr:col>
      <xdr:colOff>533400</xdr:colOff>
      <xdr:row>55</xdr:row>
      <xdr:rowOff>0</xdr:rowOff>
    </xdr:to>
    <xdr:sp>
      <xdr:nvSpPr>
        <xdr:cNvPr id="5" name="Straight Connector 90"/>
        <xdr:cNvSpPr>
          <a:spLocks/>
        </xdr:cNvSpPr>
      </xdr:nvSpPr>
      <xdr:spPr>
        <a:xfrm>
          <a:off x="2333625" y="102679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1276350</xdr:colOff>
      <xdr:row>54</xdr:row>
      <xdr:rowOff>142875</xdr:rowOff>
    </xdr:from>
    <xdr:to>
      <xdr:col>4</xdr:col>
      <xdr:colOff>1000125</xdr:colOff>
      <xdr:row>54</xdr:row>
      <xdr:rowOff>142875</xdr:rowOff>
    </xdr:to>
    <xdr:sp>
      <xdr:nvSpPr>
        <xdr:cNvPr id="6" name="Straight Connector 92"/>
        <xdr:cNvSpPr>
          <a:spLocks/>
        </xdr:cNvSpPr>
      </xdr:nvSpPr>
      <xdr:spPr>
        <a:xfrm>
          <a:off x="5391150" y="102489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6">
      <selection activeCell="C25" sqref="C25"/>
    </sheetView>
  </sheetViews>
  <sheetFormatPr defaultColWidth="9.140625" defaultRowHeight="12.75"/>
  <cols>
    <col min="1" max="1" width="31.00390625" style="1" customWidth="1"/>
    <col min="2" max="2" width="4.28125" style="1" customWidth="1"/>
    <col min="3" max="3" width="26.421875" style="1" customWidth="1"/>
    <col min="4" max="4" width="20.140625" style="1" customWidth="1"/>
    <col min="5" max="5" width="23.421875" style="1" customWidth="1"/>
    <col min="6" max="6" width="8.140625" style="1" customWidth="1"/>
    <col min="7" max="7" width="7.7109375" style="1" customWidth="1"/>
    <col min="8" max="8" width="13.140625" style="1" customWidth="1"/>
    <col min="9" max="9" width="11.7109375" style="1" customWidth="1"/>
    <col min="10" max="10" width="8.421875" style="43" customWidth="1"/>
  </cols>
  <sheetData>
    <row r="1" spans="1:5" ht="11.25" customHeight="1" hidden="1">
      <c r="A1" s="76"/>
      <c r="B1" s="76"/>
      <c r="C1" s="76"/>
      <c r="D1" s="76"/>
      <c r="E1" s="76"/>
    </row>
    <row r="2" ht="12.75" hidden="1">
      <c r="A2" s="3" t="s">
        <v>18</v>
      </c>
    </row>
    <row r="3" ht="45" customHeight="1">
      <c r="C3" s="74" t="s">
        <v>75</v>
      </c>
    </row>
    <row r="4" spans="1:5" ht="13.5" thickBot="1">
      <c r="A4" s="23">
        <v>41667</v>
      </c>
      <c r="B4" s="3"/>
      <c r="C4" s="3"/>
      <c r="D4" s="3"/>
      <c r="E4" s="3"/>
    </row>
    <row r="5" spans="1:5" ht="21.75" thickBot="1">
      <c r="A5" s="77" t="s">
        <v>47</v>
      </c>
      <c r="B5" s="78"/>
      <c r="C5" s="78"/>
      <c r="D5" s="78"/>
      <c r="E5" s="79"/>
    </row>
    <row r="6" spans="1:10" ht="21">
      <c r="A6" s="75" t="s">
        <v>76</v>
      </c>
      <c r="C6" s="4"/>
      <c r="G6" s="46"/>
      <c r="H6" s="47"/>
      <c r="I6" s="47"/>
      <c r="J6" s="48"/>
    </row>
    <row r="7" spans="1:10" ht="15">
      <c r="A7" s="12" t="s">
        <v>13</v>
      </c>
      <c r="B7" s="9"/>
      <c r="C7" s="66" t="s">
        <v>73</v>
      </c>
      <c r="D7" s="26" t="s">
        <v>77</v>
      </c>
      <c r="E7" s="26"/>
      <c r="G7" s="49"/>
      <c r="H7" s="56" t="s">
        <v>63</v>
      </c>
      <c r="I7" s="57"/>
      <c r="J7" s="51"/>
    </row>
    <row r="8" spans="1:10" ht="15">
      <c r="A8" s="12" t="s">
        <v>46</v>
      </c>
      <c r="B8" s="9"/>
      <c r="C8" s="66" t="s">
        <v>67</v>
      </c>
      <c r="D8" s="26" t="s">
        <v>77</v>
      </c>
      <c r="E8" s="26"/>
      <c r="G8" s="49"/>
      <c r="H8" s="50">
        <v>803000</v>
      </c>
      <c r="I8" s="50">
        <v>2009</v>
      </c>
      <c r="J8" s="51"/>
    </row>
    <row r="9" spans="1:10" ht="15">
      <c r="A9" s="12" t="s">
        <v>14</v>
      </c>
      <c r="B9" s="4"/>
      <c r="C9" s="67" t="s">
        <v>57</v>
      </c>
      <c r="D9" s="26" t="s">
        <v>77</v>
      </c>
      <c r="E9" s="28"/>
      <c r="G9" s="49"/>
      <c r="H9" s="52">
        <f>H8*0.1</f>
        <v>80300</v>
      </c>
      <c r="I9" s="50"/>
      <c r="J9" s="51"/>
    </row>
    <row r="10" spans="1:10" ht="15">
      <c r="A10" s="12" t="s">
        <v>21</v>
      </c>
      <c r="B10" s="4"/>
      <c r="C10" s="68" t="s">
        <v>58</v>
      </c>
      <c r="D10" s="27"/>
      <c r="E10" s="27"/>
      <c r="G10" s="49"/>
      <c r="H10" s="50">
        <f>H8-H9</f>
        <v>722700</v>
      </c>
      <c r="I10" s="50">
        <v>2010</v>
      </c>
      <c r="J10" s="51"/>
    </row>
    <row r="11" spans="1:10" ht="15">
      <c r="A11" s="12" t="s">
        <v>45</v>
      </c>
      <c r="B11" s="4"/>
      <c r="C11" s="69" t="s">
        <v>74</v>
      </c>
      <c r="D11" s="26" t="s">
        <v>77</v>
      </c>
      <c r="E11" s="26"/>
      <c r="G11" s="49"/>
      <c r="H11" s="52">
        <f>H10*0.1</f>
        <v>72270</v>
      </c>
      <c r="I11" s="50"/>
      <c r="J11" s="51"/>
    </row>
    <row r="12" spans="1:10" ht="15">
      <c r="A12" s="14" t="s">
        <v>22</v>
      </c>
      <c r="B12" s="5"/>
      <c r="C12" s="69"/>
      <c r="D12" s="29"/>
      <c r="E12" s="29"/>
      <c r="F12" s="1" t="s">
        <v>12</v>
      </c>
      <c r="G12" s="49"/>
      <c r="H12" s="50">
        <f>H10-H11</f>
        <v>650430</v>
      </c>
      <c r="I12" s="50">
        <v>2011</v>
      </c>
      <c r="J12" s="51" t="s">
        <v>12</v>
      </c>
    </row>
    <row r="13" spans="1:10" ht="15">
      <c r="A13" s="13" t="s">
        <v>0</v>
      </c>
      <c r="B13" s="16" t="s">
        <v>12</v>
      </c>
      <c r="C13" s="70" t="s">
        <v>69</v>
      </c>
      <c r="D13" s="30"/>
      <c r="E13" s="26" t="s">
        <v>77</v>
      </c>
      <c r="G13" s="49"/>
      <c r="H13" s="52">
        <f>H12*0.1</f>
        <v>65043</v>
      </c>
      <c r="I13" s="50"/>
      <c r="J13" s="51" t="s">
        <v>62</v>
      </c>
    </row>
    <row r="14" spans="1:10" ht="15">
      <c r="A14" s="13" t="s">
        <v>1</v>
      </c>
      <c r="B14" s="16" t="s">
        <v>12</v>
      </c>
      <c r="C14" s="70">
        <v>2009</v>
      </c>
      <c r="D14" s="26" t="s">
        <v>77</v>
      </c>
      <c r="E14" s="31"/>
      <c r="G14" s="49"/>
      <c r="H14" s="50">
        <f>H12-H13</f>
        <v>585387</v>
      </c>
      <c r="I14" s="50">
        <v>2012</v>
      </c>
      <c r="J14" s="51"/>
    </row>
    <row r="15" spans="1:10" ht="15.75" thickBot="1">
      <c r="A15" s="13" t="s">
        <v>2</v>
      </c>
      <c r="B15" s="24"/>
      <c r="C15" s="71" t="s">
        <v>64</v>
      </c>
      <c r="D15" s="26" t="s">
        <v>77</v>
      </c>
      <c r="E15" s="28"/>
      <c r="F15" s="2"/>
      <c r="G15" s="49"/>
      <c r="H15" s="52">
        <f>H14*0.1</f>
        <v>58538.7</v>
      </c>
      <c r="I15" s="50"/>
      <c r="J15" s="51"/>
    </row>
    <row r="16" spans="1:10" ht="15.75" thickBot="1">
      <c r="A16" s="13" t="s">
        <v>3</v>
      </c>
      <c r="B16" s="25"/>
      <c r="C16" s="71" t="s">
        <v>70</v>
      </c>
      <c r="D16" s="26" t="s">
        <v>77</v>
      </c>
      <c r="E16" s="28"/>
      <c r="G16" s="49"/>
      <c r="H16" s="50">
        <f>H14-H15</f>
        <v>526848.3</v>
      </c>
      <c r="I16" s="50">
        <v>2013</v>
      </c>
      <c r="J16" s="51"/>
    </row>
    <row r="17" spans="1:10" ht="15.75" thickBot="1">
      <c r="A17" s="13" t="s">
        <v>60</v>
      </c>
      <c r="B17" s="25"/>
      <c r="C17" s="71" t="s">
        <v>59</v>
      </c>
      <c r="D17" s="26" t="s">
        <v>77</v>
      </c>
      <c r="E17" s="28"/>
      <c r="G17" s="49"/>
      <c r="H17" s="52">
        <f>H16*0.1</f>
        <v>52684.83</v>
      </c>
      <c r="I17" s="50"/>
      <c r="J17" s="51"/>
    </row>
    <row r="18" spans="1:10" ht="15.75" thickBot="1">
      <c r="A18" s="13" t="s">
        <v>61</v>
      </c>
      <c r="B18" s="11"/>
      <c r="C18" s="71" t="s">
        <v>66</v>
      </c>
      <c r="D18" s="26" t="s">
        <v>77</v>
      </c>
      <c r="E18" s="31"/>
      <c r="G18" s="49"/>
      <c r="H18" s="50">
        <f>H16-H17</f>
        <v>474163.47</v>
      </c>
      <c r="I18" s="50">
        <v>2014</v>
      </c>
      <c r="J18" s="51"/>
    </row>
    <row r="19" spans="1:10" ht="15.75" thickBot="1">
      <c r="A19" s="13" t="s">
        <v>4</v>
      </c>
      <c r="B19" s="10"/>
      <c r="C19" s="72" t="s">
        <v>72</v>
      </c>
      <c r="D19" s="73">
        <v>430000</v>
      </c>
      <c r="E19" s="26" t="s">
        <v>77</v>
      </c>
      <c r="G19" s="53"/>
      <c r="H19" s="54"/>
      <c r="I19" s="54"/>
      <c r="J19" s="55"/>
    </row>
    <row r="20" spans="1:6" ht="15.75" thickBot="1">
      <c r="A20" s="13" t="s">
        <v>5</v>
      </c>
      <c r="B20" s="8" t="s">
        <v>12</v>
      </c>
      <c r="D20" s="15">
        <v>3000</v>
      </c>
      <c r="F20" s="17">
        <f>D19*0.5%</f>
        <v>2150</v>
      </c>
    </row>
    <row r="21" spans="1:10" ht="13.5" thickBot="1">
      <c r="A21" s="13"/>
      <c r="B21" s="8"/>
      <c r="C21" s="4"/>
      <c r="D21" s="6"/>
      <c r="G21" s="65" t="s">
        <v>71</v>
      </c>
      <c r="H21" s="58"/>
      <c r="I21" s="58"/>
      <c r="J21" s="59"/>
    </row>
    <row r="22" spans="1:10" ht="15.75">
      <c r="A22" s="85"/>
      <c r="B22" s="86"/>
      <c r="C22" s="87"/>
      <c r="D22" s="88" t="s">
        <v>24</v>
      </c>
      <c r="E22" s="89" t="s">
        <v>44</v>
      </c>
      <c r="F22" s="90"/>
      <c r="G22" s="60"/>
      <c r="H22" s="56" t="s">
        <v>65</v>
      </c>
      <c r="I22" s="4"/>
      <c r="J22" s="61"/>
    </row>
    <row r="23" spans="1:10" ht="16.5" thickBot="1">
      <c r="A23" s="91" t="s">
        <v>6</v>
      </c>
      <c r="B23" s="92"/>
      <c r="C23" s="93" t="s">
        <v>27</v>
      </c>
      <c r="D23" s="94" t="s">
        <v>16</v>
      </c>
      <c r="E23" s="95" t="s">
        <v>16</v>
      </c>
      <c r="F23" s="90"/>
      <c r="G23" s="60"/>
      <c r="H23" s="50">
        <v>477000</v>
      </c>
      <c r="I23" s="50">
        <v>2013</v>
      </c>
      <c r="J23" s="61"/>
    </row>
    <row r="24" spans="1:10" ht="15.75">
      <c r="A24" s="96" t="s">
        <v>17</v>
      </c>
      <c r="B24" s="97"/>
      <c r="C24" s="98"/>
      <c r="D24" s="99" t="str">
        <f>F24</f>
        <v>-nil-</v>
      </c>
      <c r="E24" s="100" t="str">
        <f>F24</f>
        <v>-nil-</v>
      </c>
      <c r="F24" s="32" t="s">
        <v>23</v>
      </c>
      <c r="G24" s="60"/>
      <c r="H24" s="52">
        <f>H23*0.1</f>
        <v>47700</v>
      </c>
      <c r="I24" s="50" t="s">
        <v>68</v>
      </c>
      <c r="J24" s="61"/>
    </row>
    <row r="25" spans="1:10" ht="15.75">
      <c r="A25" s="101" t="s">
        <v>25</v>
      </c>
      <c r="B25" s="102"/>
      <c r="C25" s="103">
        <f>D19</f>
        <v>430000</v>
      </c>
      <c r="D25" s="104">
        <f>C25*F25</f>
        <v>4730</v>
      </c>
      <c r="E25" s="105">
        <f>D25</f>
        <v>4730</v>
      </c>
      <c r="F25" s="33">
        <v>0.011</v>
      </c>
      <c r="G25" s="60"/>
      <c r="H25" s="50">
        <f>H23-H24</f>
        <v>429300</v>
      </c>
      <c r="I25" s="50">
        <v>2014</v>
      </c>
      <c r="J25" s="63">
        <v>0.014</v>
      </c>
    </row>
    <row r="26" spans="1:10" ht="16.5" thickBot="1">
      <c r="A26" s="106" t="s">
        <v>26</v>
      </c>
      <c r="B26" s="102"/>
      <c r="C26" s="107">
        <v>200000</v>
      </c>
      <c r="D26" s="108">
        <v>340</v>
      </c>
      <c r="E26" s="109">
        <v>340</v>
      </c>
      <c r="F26" s="32">
        <v>100</v>
      </c>
      <c r="G26" s="20"/>
      <c r="H26" s="62"/>
      <c r="I26" s="62"/>
      <c r="J26" s="64">
        <v>0.013</v>
      </c>
    </row>
    <row r="27" spans="1:10" ht="15.75">
      <c r="A27" s="106" t="s">
        <v>7</v>
      </c>
      <c r="B27" s="102"/>
      <c r="C27" s="107">
        <v>200000</v>
      </c>
      <c r="D27" s="108">
        <v>1320</v>
      </c>
      <c r="E27" s="109">
        <v>1320</v>
      </c>
      <c r="F27" s="32">
        <v>100</v>
      </c>
      <c r="J27" s="44">
        <v>0.0115</v>
      </c>
    </row>
    <row r="28" spans="1:10" ht="15.75">
      <c r="A28" s="106" t="s">
        <v>15</v>
      </c>
      <c r="B28" s="21">
        <v>10</v>
      </c>
      <c r="C28" s="110" t="s">
        <v>19</v>
      </c>
      <c r="D28" s="111" t="s">
        <v>20</v>
      </c>
      <c r="E28" s="112" t="s">
        <v>20</v>
      </c>
      <c r="F28" s="34"/>
      <c r="J28" s="44">
        <v>0.011</v>
      </c>
    </row>
    <row r="29" spans="1:10" ht="15.75">
      <c r="A29" s="106" t="s">
        <v>16</v>
      </c>
      <c r="B29" s="21"/>
      <c r="C29" s="19">
        <f>D19</f>
        <v>430000</v>
      </c>
      <c r="D29" s="113">
        <f>C29*F29</f>
        <v>4515</v>
      </c>
      <c r="E29" s="114" t="s">
        <v>23</v>
      </c>
      <c r="F29" s="35">
        <v>0.0105</v>
      </c>
      <c r="J29" s="45" t="s">
        <v>23</v>
      </c>
    </row>
    <row r="30" spans="1:10" ht="15.75">
      <c r="A30" s="115"/>
      <c r="B30" s="116"/>
      <c r="C30" s="117" t="s">
        <v>8</v>
      </c>
      <c r="D30" s="118">
        <f>SUM(D24:D29)</f>
        <v>10905</v>
      </c>
      <c r="E30" s="119">
        <f>SUM(E24:E29)</f>
        <v>6390</v>
      </c>
      <c r="F30" s="90"/>
      <c r="J30" s="44"/>
    </row>
    <row r="31" spans="1:10" ht="15">
      <c r="A31" s="120"/>
      <c r="B31" s="121"/>
      <c r="C31" s="117" t="s">
        <v>9</v>
      </c>
      <c r="D31" s="118">
        <f>(CEILING(D30/4*0.5,0.5))</f>
        <v>1363.5</v>
      </c>
      <c r="E31" s="122">
        <f>(CEILING(E30/4*0.5,0.5))</f>
        <v>799</v>
      </c>
      <c r="F31" s="90"/>
      <c r="J31" s="44"/>
    </row>
    <row r="32" spans="1:10" ht="15">
      <c r="A32" s="120"/>
      <c r="B32" s="121"/>
      <c r="C32" s="117" t="s">
        <v>10</v>
      </c>
      <c r="D32" s="123">
        <f>D30*12%</f>
        <v>1308.6</v>
      </c>
      <c r="E32" s="124">
        <f>E30*12%</f>
        <v>766.8</v>
      </c>
      <c r="F32" s="90"/>
      <c r="J32" s="44"/>
    </row>
    <row r="33" spans="1:10" ht="15.75" thickBot="1">
      <c r="A33" s="120"/>
      <c r="B33" s="121"/>
      <c r="C33" s="117" t="s">
        <v>11</v>
      </c>
      <c r="D33" s="123">
        <f>D30*0.5%</f>
        <v>54.53</v>
      </c>
      <c r="E33" s="124">
        <f>E30*0.5%</f>
        <v>31.95</v>
      </c>
      <c r="F33" s="90"/>
      <c r="J33" s="44"/>
    </row>
    <row r="34" spans="1:10" ht="16.5" thickBot="1">
      <c r="A34" s="125"/>
      <c r="B34" s="126"/>
      <c r="C34" s="127" t="s">
        <v>28</v>
      </c>
      <c r="D34" s="128">
        <f>SUM(D30:D33)</f>
        <v>13631.63</v>
      </c>
      <c r="E34" s="129">
        <f>SUM(E30:E33)</f>
        <v>7987.75</v>
      </c>
      <c r="F34" s="90"/>
      <c r="J34" s="44"/>
    </row>
    <row r="35" spans="1:10" ht="12.75">
      <c r="A35" s="90"/>
      <c r="B35" s="90"/>
      <c r="C35" s="90"/>
      <c r="D35" s="90"/>
      <c r="E35" s="90"/>
      <c r="F35" s="90"/>
      <c r="J35" s="44"/>
    </row>
    <row r="36" spans="1:10" ht="15.75">
      <c r="A36" s="130" t="s">
        <v>29</v>
      </c>
      <c r="B36" s="90"/>
      <c r="C36" s="90"/>
      <c r="D36" s="90"/>
      <c r="E36" s="90"/>
      <c r="F36" s="90"/>
      <c r="J36" s="44"/>
    </row>
    <row r="37" spans="1:10" ht="12.75">
      <c r="A37" s="131" t="s">
        <v>30</v>
      </c>
      <c r="B37" s="90"/>
      <c r="C37" s="90"/>
      <c r="D37" s="90"/>
      <c r="E37" s="90"/>
      <c r="F37" s="90"/>
      <c r="J37" s="44"/>
    </row>
    <row r="38" spans="1:10" ht="12.75">
      <c r="A38" s="131" t="s">
        <v>31</v>
      </c>
      <c r="B38" s="90"/>
      <c r="C38" s="90"/>
      <c r="D38" s="90"/>
      <c r="E38" s="90"/>
      <c r="F38" s="90"/>
      <c r="J38" s="44"/>
    </row>
    <row r="39" spans="1:10" ht="12.75">
      <c r="A39" s="131" t="s">
        <v>32</v>
      </c>
      <c r="B39" s="90"/>
      <c r="C39" s="90"/>
      <c r="D39" s="90"/>
      <c r="E39" s="90"/>
      <c r="F39" s="90"/>
      <c r="J39" s="44"/>
    </row>
    <row r="40" spans="1:10" ht="12.75">
      <c r="A40" s="131" t="s">
        <v>33</v>
      </c>
      <c r="B40" s="90"/>
      <c r="C40" s="90"/>
      <c r="D40" s="90"/>
      <c r="E40" s="90"/>
      <c r="F40" s="90"/>
      <c r="J40" s="44"/>
    </row>
    <row r="41" spans="1:10" ht="12.75">
      <c r="A41" s="90"/>
      <c r="B41" s="90"/>
      <c r="C41" s="90"/>
      <c r="D41" s="90"/>
      <c r="E41" s="90"/>
      <c r="F41" s="90"/>
      <c r="J41" s="44"/>
    </row>
    <row r="42" spans="1:10" ht="15.75">
      <c r="A42" s="130" t="s">
        <v>34</v>
      </c>
      <c r="B42" s="90"/>
      <c r="C42" s="90"/>
      <c r="D42" s="90"/>
      <c r="E42" s="90"/>
      <c r="F42" s="90"/>
      <c r="J42" s="44"/>
    </row>
    <row r="43" spans="1:10" ht="12.75">
      <c r="A43" s="132" t="s">
        <v>39</v>
      </c>
      <c r="B43" s="133"/>
      <c r="C43" s="133"/>
      <c r="D43" s="133"/>
      <c r="E43" s="133"/>
      <c r="F43" s="90"/>
      <c r="J43" s="44"/>
    </row>
    <row r="44" spans="1:10" ht="12.75">
      <c r="A44" s="132" t="s">
        <v>40</v>
      </c>
      <c r="B44" s="133"/>
      <c r="C44" s="133"/>
      <c r="D44" s="133"/>
      <c r="E44" s="133"/>
      <c r="F44" s="90"/>
      <c r="J44" s="44"/>
    </row>
    <row r="45" spans="1:6" ht="12.75">
      <c r="A45" s="132" t="s">
        <v>41</v>
      </c>
      <c r="B45" s="132"/>
      <c r="C45" s="132"/>
      <c r="D45" s="132"/>
      <c r="E45" s="132"/>
      <c r="F45" s="90"/>
    </row>
    <row r="46" spans="1:6" ht="12.75">
      <c r="A46" s="134" t="s">
        <v>42</v>
      </c>
      <c r="B46" s="134"/>
      <c r="C46" s="134"/>
      <c r="D46" s="134"/>
      <c r="E46" s="134"/>
      <c r="F46" s="90"/>
    </row>
    <row r="47" spans="1:6" ht="12.75">
      <c r="A47" s="134" t="s">
        <v>12</v>
      </c>
      <c r="B47" s="135"/>
      <c r="C47" s="134"/>
      <c r="D47" s="134"/>
      <c r="E47" s="134"/>
      <c r="F47" s="90"/>
    </row>
    <row r="48" spans="1:6" ht="12.75">
      <c r="A48" s="136" t="s">
        <v>35</v>
      </c>
      <c r="B48" s="136"/>
      <c r="C48" s="136"/>
      <c r="D48" s="136"/>
      <c r="E48" s="136"/>
      <c r="F48" s="90"/>
    </row>
    <row r="49" spans="1:6" ht="12.75">
      <c r="A49" s="90"/>
      <c r="B49" s="137" t="s">
        <v>12</v>
      </c>
      <c r="C49" s="90"/>
      <c r="D49" s="90"/>
      <c r="E49" s="90"/>
      <c r="F49" s="90"/>
    </row>
    <row r="50" spans="1:6" ht="12.75">
      <c r="A50" s="138" t="s">
        <v>36</v>
      </c>
      <c r="B50" s="90"/>
      <c r="C50" s="90"/>
      <c r="D50" s="90"/>
      <c r="E50" s="90"/>
      <c r="F50" s="90"/>
    </row>
    <row r="51" spans="1:6" ht="12.75">
      <c r="A51" s="139" t="s">
        <v>12</v>
      </c>
      <c r="B51" s="140" t="s">
        <v>12</v>
      </c>
      <c r="C51" s="141"/>
      <c r="D51" s="141"/>
      <c r="E51" s="141"/>
      <c r="F51" s="90"/>
    </row>
    <row r="52" spans="1:5" ht="12.75">
      <c r="A52" s="7"/>
      <c r="B52" s="82"/>
      <c r="C52" s="82"/>
      <c r="D52" s="82"/>
      <c r="E52" s="82"/>
    </row>
    <row r="53" spans="1:5" ht="12.75">
      <c r="A53" s="7" t="s">
        <v>12</v>
      </c>
      <c r="B53" s="80" t="s">
        <v>12</v>
      </c>
      <c r="C53" s="81"/>
      <c r="D53" s="81"/>
      <c r="E53" s="81"/>
    </row>
    <row r="54" spans="2:5" ht="12.75">
      <c r="B54" s="80" t="s">
        <v>12</v>
      </c>
      <c r="C54" s="81"/>
      <c r="D54" s="81"/>
      <c r="E54" s="81"/>
    </row>
    <row r="55" spans="2:5" ht="12.75">
      <c r="B55" s="22"/>
      <c r="C55" s="2"/>
      <c r="D55" s="2"/>
      <c r="E55" s="2"/>
    </row>
    <row r="56" spans="1:5" ht="12.75">
      <c r="A56" s="80" t="s">
        <v>37</v>
      </c>
      <c r="B56" s="80"/>
      <c r="C56" s="8" t="s">
        <v>38</v>
      </c>
      <c r="D56" s="83" t="s">
        <v>43</v>
      </c>
      <c r="E56" s="84"/>
    </row>
    <row r="57" spans="2:5" ht="12.75">
      <c r="B57" s="2"/>
      <c r="C57" s="2"/>
      <c r="D57" s="2"/>
      <c r="E57" s="2"/>
    </row>
    <row r="58" spans="1:5" ht="12.75" hidden="1">
      <c r="A58" s="38" t="s">
        <v>49</v>
      </c>
      <c r="B58" s="39"/>
      <c r="C58" s="39"/>
      <c r="D58" s="37" t="s">
        <v>50</v>
      </c>
      <c r="E58" s="37" t="s">
        <v>53</v>
      </c>
    </row>
    <row r="59" spans="1:5" ht="12.75" hidden="1">
      <c r="A59" s="8" t="s">
        <v>48</v>
      </c>
      <c r="D59" s="36">
        <f>D34/3</f>
        <v>4543.88</v>
      </c>
      <c r="E59" s="40" t="s">
        <v>54</v>
      </c>
    </row>
    <row r="60" spans="1:5" ht="12.75" hidden="1">
      <c r="A60" s="8" t="s">
        <v>51</v>
      </c>
      <c r="D60" s="36">
        <f>D34/3</f>
        <v>4543.88</v>
      </c>
      <c r="E60" s="40" t="s">
        <v>55</v>
      </c>
    </row>
    <row r="61" spans="1:5" ht="12.75" hidden="1">
      <c r="A61" s="8" t="s">
        <v>52</v>
      </c>
      <c r="D61" s="42">
        <f>D34/3</f>
        <v>4543.88</v>
      </c>
      <c r="E61" s="18" t="s">
        <v>56</v>
      </c>
    </row>
    <row r="62" ht="13.5" hidden="1" thickBot="1">
      <c r="D62" s="41">
        <f>SUM(D59:D61)</f>
        <v>13631.64</v>
      </c>
    </row>
    <row r="63" ht="13.5" hidden="1" thickTop="1"/>
    <row r="65" ht="12.75">
      <c r="A65" s="8"/>
    </row>
  </sheetData>
  <sheetProtection sheet="1"/>
  <mergeCells count="11">
    <mergeCell ref="B52:E52"/>
    <mergeCell ref="B53:E53"/>
    <mergeCell ref="B54:E54"/>
    <mergeCell ref="A56:B56"/>
    <mergeCell ref="D56:E56"/>
    <mergeCell ref="A1:E1"/>
    <mergeCell ref="A5:E5"/>
    <mergeCell ref="A46:E46"/>
    <mergeCell ref="A47:E47"/>
    <mergeCell ref="A48:E48"/>
    <mergeCell ref="B51:E51"/>
  </mergeCells>
  <dataValidations count="2">
    <dataValidation type="list" allowBlank="1" showInputMessage="1" showErrorMessage="1" sqref="F24">
      <formula1>$L$25:$L$31</formula1>
    </dataValidation>
    <dataValidation type="list" allowBlank="1" showInputMessage="1" showErrorMessage="1" sqref="F25">
      <formula1>$J$25:$J$44</formula1>
    </dataValidation>
  </dataValidations>
  <printOptions/>
  <pageMargins left="0.7" right="0.7" top="0.75" bottom="0.75" header="0.3" footer="0.3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 Pilipinas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Generali Pilipinas</dc:creator>
  <cp:keywords/>
  <dc:description/>
  <cp:lastModifiedBy>METRONET</cp:lastModifiedBy>
  <cp:lastPrinted>2012-02-20T04:02:36Z</cp:lastPrinted>
  <dcterms:created xsi:type="dcterms:W3CDTF">2001-09-21T05:23:05Z</dcterms:created>
  <dcterms:modified xsi:type="dcterms:W3CDTF">2014-10-03T05:35:45Z</dcterms:modified>
  <cp:category/>
  <cp:version/>
  <cp:contentType/>
  <cp:contentStatus/>
</cp:coreProperties>
</file>